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120" windowHeight="9120"/>
  </bookViews>
  <sheets>
    <sheet name="Лист1" sheetId="1" r:id="rId1"/>
  </sheets>
  <definedNames>
    <definedName name="_xlnm._FilterDatabase" localSheetId="0" hidden="1">Лист1!$D$15:$D$93</definedName>
    <definedName name="_xlnm.Print_Area" localSheetId="0">Лист1!$A$2:$F$100</definedName>
  </definedNames>
  <calcPr calcId="125725"/>
</workbook>
</file>

<file path=xl/calcChain.xml><?xml version="1.0" encoding="utf-8"?>
<calcChain xmlns="http://schemas.openxmlformats.org/spreadsheetml/2006/main">
  <c r="F68" i="1"/>
  <c r="F58"/>
  <c r="F59"/>
  <c r="F54"/>
  <c r="F64"/>
  <c r="F37"/>
  <c r="F38"/>
  <c r="F36"/>
  <c r="F39"/>
  <c r="F40"/>
  <c r="F41"/>
  <c r="F42"/>
  <c r="F43"/>
  <c r="F44"/>
  <c r="F48"/>
  <c r="F49"/>
  <c r="F50"/>
  <c r="F51"/>
  <c r="F30"/>
  <c r="E35"/>
  <c r="F23"/>
  <c r="E22"/>
  <c r="E19"/>
  <c r="F21"/>
  <c r="F31"/>
  <c r="F32"/>
  <c r="F33"/>
  <c r="F34"/>
  <c r="F29"/>
  <c r="F28"/>
  <c r="F52"/>
  <c r="F53"/>
  <c r="F55"/>
  <c r="F56"/>
  <c r="F57"/>
  <c r="F60"/>
  <c r="F17"/>
  <c r="F18"/>
  <c r="F19"/>
  <c r="F20"/>
  <c r="F22"/>
  <c r="F24"/>
  <c r="F25"/>
  <c r="F26"/>
  <c r="F27"/>
  <c r="F35"/>
  <c r="F61"/>
  <c r="F63"/>
  <c r="F65"/>
  <c r="F66"/>
  <c r="F69"/>
  <c r="F45"/>
  <c r="F46"/>
  <c r="F70"/>
  <c r="F71"/>
  <c r="F72"/>
</calcChain>
</file>

<file path=xl/sharedStrings.xml><?xml version="1.0" encoding="utf-8"?>
<sst xmlns="http://schemas.openxmlformats.org/spreadsheetml/2006/main" count="134" uniqueCount="77">
  <si>
    <t>шт.</t>
  </si>
  <si>
    <t>№</t>
  </si>
  <si>
    <t>од.вим</t>
  </si>
  <si>
    <t>Кіл.</t>
  </si>
  <si>
    <t>Ціна од.</t>
  </si>
  <si>
    <t>Всього, грн</t>
  </si>
  <si>
    <t>ПДВ-20%</t>
  </si>
  <si>
    <t>Розділ 1. Матеріали</t>
  </si>
  <si>
    <t>Разом по розділу 1</t>
  </si>
  <si>
    <t>Оброблення і вмикання проводу або кабеля</t>
  </si>
  <si>
    <t>Вимірювання опору шлейфа</t>
  </si>
  <si>
    <t>Разом по розділу 2</t>
  </si>
  <si>
    <t>Разом по розділу 3</t>
  </si>
  <si>
    <t>Розділ 3. Пусконалагоджувальні роботи</t>
  </si>
  <si>
    <t>сигнал</t>
  </si>
  <si>
    <t>Наймен. обладнання, матеріалів і робіт</t>
  </si>
  <si>
    <t>Розділ 4. Проектні роботи</t>
  </si>
  <si>
    <t>Разом по розділу 4</t>
  </si>
  <si>
    <t xml:space="preserve">Разом по розділах (1+2+3+4) </t>
  </si>
  <si>
    <t>Всього з ПДВ</t>
  </si>
  <si>
    <t>Комерційна пропозиція</t>
  </si>
  <si>
    <t>З повагою,</t>
  </si>
  <si>
    <t xml:space="preserve">Розділ 2. Монтаж </t>
  </si>
  <si>
    <t>.</t>
  </si>
  <si>
    <t>Саморіз</t>
  </si>
  <si>
    <t>Кабель ШВВП 2х0.75</t>
  </si>
  <si>
    <t>Кабель ШВВП 3х0.75</t>
  </si>
  <si>
    <t>Короб 10х15</t>
  </si>
  <si>
    <t>комп.</t>
  </si>
  <si>
    <t>100м.</t>
  </si>
  <si>
    <t>Кабель по стіні цегляній, маса 1 м до 1 кг</t>
  </si>
  <si>
    <t>EverFocus EPTZ3600 Видеокамера цветная день-ночь PAL/CCIR, скоростная поворотная, купольный корпус, защита по IP66, объектив ZOOM *36, 3.4мм - 122.4 мм, CCD, Sony, 1/4", EX-View, Super HAD, 752(H) x 582(V), более 530 ТВЛ, 0.01 lux, 1.0 lux, AC 24 V, от минус 40С до, плюс 50 С.</t>
  </si>
  <si>
    <t>Цв. Видеокамера для внутренней установки Sony, 1/3", 0,01 lux, 480 tvl, f = 3,6</t>
  </si>
  <si>
    <r>
      <t xml:space="preserve">    ТОВАРИСТВО З ОБМЕЖЕНОЮ ВІДПОВІДАЛЬНІСТЮ</t>
    </r>
    <r>
      <rPr>
        <b/>
        <sz val="16"/>
        <rFont val="Arial"/>
        <family val="2"/>
        <charset val="204"/>
      </rPr>
      <t xml:space="preserve"> "Груп 1"     </t>
    </r>
    <r>
      <rPr>
        <b/>
        <sz val="10"/>
        <rFont val="Arial"/>
        <family val="2"/>
        <charset val="204"/>
      </rPr>
      <t xml:space="preserve">                                                                         .                             </t>
    </r>
    <r>
      <rPr>
        <sz val="11"/>
        <rFont val="Arial"/>
        <family val="2"/>
        <charset val="204"/>
      </rPr>
      <t/>
    </r>
  </si>
  <si>
    <t xml:space="preserve"> EverFocus EKB-500 пульт управления DVR  и купольными камерами</t>
  </si>
  <si>
    <t>Коробка монтажная 100*100 мм</t>
  </si>
  <si>
    <t>Коробка монтажная 230*320 мм</t>
  </si>
  <si>
    <t>Блок питания 24В.</t>
  </si>
  <si>
    <t>Разъем BNC+F  - соединитель I-типа</t>
  </si>
  <si>
    <t xml:space="preserve">Разъем BNC 62+F </t>
  </si>
  <si>
    <t>Кабель UTP cat 5e</t>
  </si>
  <si>
    <t xml:space="preserve">Кабель RG-6U </t>
  </si>
  <si>
    <t>Монтаж наружной видеокамеры</t>
  </si>
  <si>
    <t>Монтаж роботизированной видеокамеры</t>
  </si>
  <si>
    <t>Монтаж блока управления</t>
  </si>
  <si>
    <t>Схема сбора и реализации сигналов</t>
  </si>
  <si>
    <t>Приборы и устройства программирование и настройка</t>
  </si>
  <si>
    <t>Программирование и настройка роботизированной видеокамеры</t>
  </si>
  <si>
    <t>Монтаж системы видеонаблюдения</t>
  </si>
  <si>
    <t>м.</t>
  </si>
  <si>
    <t>Директор з розвитку ТОВ "Груп 1" Литвинчук О.В. 067-551-28-50</t>
  </si>
  <si>
    <t>Акумулятор 7 Ам/г</t>
  </si>
  <si>
    <t>Кабель ШВВП 3*0,75</t>
  </si>
  <si>
    <t>Монтаж ППК Макс 8588 до 8-ми зон</t>
  </si>
  <si>
    <t xml:space="preserve">Тревожна кнопка ( радіокомплект) </t>
  </si>
  <si>
    <t>КМ 1-4</t>
  </si>
  <si>
    <t xml:space="preserve">Розширювач до ППК на вісім зон </t>
  </si>
  <si>
    <t xml:space="preserve">Монтаж резистора або світлодіода </t>
  </si>
  <si>
    <t xml:space="preserve">Монтаж кабеля </t>
  </si>
  <si>
    <t xml:space="preserve">Замовник: </t>
  </si>
  <si>
    <t xml:space="preserve">Адреса: </t>
  </si>
  <si>
    <t>Виконавець:  ТОВ "Груп 1 "</t>
  </si>
  <si>
    <t xml:space="preserve">Об'єкт: офісне приміщення </t>
  </si>
  <si>
    <t xml:space="preserve">ППК Тірас 4п  пожежний </t>
  </si>
  <si>
    <t>Модуль МЦА / GSM</t>
  </si>
  <si>
    <t>Сповіщувач димний пожежний СПД 3</t>
  </si>
  <si>
    <t>Сповіщувач ручний пожежний СРП 1</t>
  </si>
  <si>
    <t>Сирена ОСЗ 12</t>
  </si>
  <si>
    <t>Табличка ВИХІД "шлях 5.1"</t>
  </si>
  <si>
    <t>Кабель вогнестійкий (N) HXH FE 180/E30</t>
  </si>
  <si>
    <t xml:space="preserve">Комплект витратних матеріалів </t>
  </si>
  <si>
    <t>Монтаж сповічувача пожежного</t>
  </si>
  <si>
    <t>Монтаж ППК до 4-ох зон</t>
  </si>
  <si>
    <t>Стоимость проектных работ від 30м2  до 100 м2</t>
  </si>
  <si>
    <t>придбання і монтаж обладнання системи пожежної сигналізації</t>
  </si>
  <si>
    <t xml:space="preserve">Централізоване спостерігання та технічне обслуговування засобів пожежної автоматики ( офісні приміщення , складські приміщення , заклади торгівлі тощо) </t>
  </si>
  <si>
    <t>від 360 грн./міс</t>
  </si>
</sst>
</file>

<file path=xl/styles.xml><?xml version="1.0" encoding="utf-8"?>
<styleSheet xmlns="http://schemas.openxmlformats.org/spreadsheetml/2006/main">
  <numFmts count="3">
    <numFmt numFmtId="184" formatCode="#,##0\ &quot;грн.&quot;"/>
    <numFmt numFmtId="185" formatCode="[$$-1009]#,##0.00"/>
    <numFmt numFmtId="186" formatCode="#,##0.00\ &quot;грн.&quot;"/>
  </numFmts>
  <fonts count="2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4"/>
      <color indexed="9"/>
      <name val="Arial Cyr"/>
      <charset val="204"/>
    </font>
    <font>
      <u/>
      <sz val="14"/>
      <name val="Arial Cyr"/>
      <charset val="204"/>
    </font>
    <font>
      <i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indexed="9"/>
      <name val="Arial Cyr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/>
    <xf numFmtId="3" fontId="6" fillId="0" borderId="0" xfId="0" applyNumberFormat="1" applyFont="1"/>
    <xf numFmtId="0" fontId="8" fillId="0" borderId="0" xfId="0" applyFont="1"/>
    <xf numFmtId="3" fontId="5" fillId="0" borderId="0" xfId="0" applyNumberFormat="1" applyFont="1"/>
    <xf numFmtId="1" fontId="6" fillId="0" borderId="0" xfId="0" applyNumberFormat="1" applyFont="1"/>
    <xf numFmtId="0" fontId="9" fillId="0" borderId="0" xfId="0" applyFont="1"/>
    <xf numFmtId="0" fontId="6" fillId="0" borderId="0" xfId="0" applyFont="1" applyFill="1" applyBorder="1" applyAlignment="1"/>
    <xf numFmtId="0" fontId="6" fillId="0" borderId="0" xfId="0" applyFont="1" applyAlignment="1"/>
    <xf numFmtId="0" fontId="10" fillId="0" borderId="1" xfId="0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0" fontId="0" fillId="0" borderId="0" xfId="0" applyFill="1"/>
    <xf numFmtId="4" fontId="10" fillId="0" borderId="2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13" fillId="0" borderId="3" xfId="0" applyFont="1" applyBorder="1" applyAlignment="1">
      <alignment horizontal="center" vertical="center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/>
    <xf numFmtId="3" fontId="14" fillId="0" borderId="1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11" fillId="0" borderId="2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4" fontId="11" fillId="0" borderId="2" xfId="0" applyNumberFormat="1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4" fontId="10" fillId="0" borderId="5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 vertical="justify"/>
    </xf>
    <xf numFmtId="0" fontId="19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0" fillId="0" borderId="0" xfId="0" applyBorder="1"/>
    <xf numFmtId="4" fontId="6" fillId="0" borderId="2" xfId="0" applyNumberFormat="1" applyFont="1" applyBorder="1" applyAlignment="1">
      <alignment horizontal="right"/>
    </xf>
    <xf numFmtId="4" fontId="19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justify"/>
    </xf>
    <xf numFmtId="0" fontId="13" fillId="0" borderId="0" xfId="0" applyFont="1"/>
    <xf numFmtId="184" fontId="5" fillId="2" borderId="8" xfId="0" applyNumberFormat="1" applyFont="1" applyFill="1" applyBorder="1"/>
    <xf numFmtId="185" fontId="13" fillId="0" borderId="3" xfId="0" applyNumberFormat="1" applyFont="1" applyBorder="1" applyAlignment="1">
      <alignment horizontal="center" vertical="center"/>
    </xf>
    <xf numFmtId="185" fontId="10" fillId="0" borderId="2" xfId="0" applyNumberFormat="1" applyFont="1" applyFill="1" applyBorder="1" applyAlignment="1">
      <alignment vertical="center" wrapText="1"/>
    </xf>
    <xf numFmtId="185" fontId="10" fillId="0" borderId="1" xfId="0" applyNumberFormat="1" applyFont="1" applyFill="1" applyBorder="1" applyAlignment="1">
      <alignment vertical="center" wrapText="1"/>
    </xf>
    <xf numFmtId="184" fontId="5" fillId="0" borderId="2" xfId="0" applyNumberFormat="1" applyFont="1" applyBorder="1" applyAlignment="1">
      <alignment horizontal="right"/>
    </xf>
    <xf numFmtId="186" fontId="19" fillId="0" borderId="1" xfId="0" applyNumberFormat="1" applyFont="1" applyBorder="1" applyAlignment="1">
      <alignment horizontal="center"/>
    </xf>
    <xf numFmtId="186" fontId="5" fillId="0" borderId="1" xfId="0" applyNumberFormat="1" applyFont="1" applyBorder="1" applyAlignment="1">
      <alignment horizontal="center"/>
    </xf>
    <xf numFmtId="186" fontId="10" fillId="0" borderId="1" xfId="0" applyNumberFormat="1" applyFont="1" applyBorder="1" applyAlignment="1">
      <alignment horizontal="center"/>
    </xf>
    <xf numFmtId="186" fontId="19" fillId="0" borderId="2" xfId="0" applyNumberFormat="1" applyFont="1" applyBorder="1" applyAlignment="1">
      <alignment horizontal="right"/>
    </xf>
    <xf numFmtId="186" fontId="5" fillId="0" borderId="2" xfId="0" applyNumberFormat="1" applyFont="1" applyBorder="1" applyAlignment="1">
      <alignment horizontal="right"/>
    </xf>
    <xf numFmtId="186" fontId="10" fillId="0" borderId="2" xfId="0" applyNumberFormat="1" applyFont="1" applyBorder="1" applyAlignment="1">
      <alignment horizontal="right"/>
    </xf>
    <xf numFmtId="186" fontId="10" fillId="0" borderId="2" xfId="0" applyNumberFormat="1" applyFont="1" applyFill="1" applyBorder="1" applyAlignment="1">
      <alignment vertical="center" wrapText="1"/>
    </xf>
    <xf numFmtId="186" fontId="10" fillId="0" borderId="1" xfId="0" applyNumberFormat="1" applyFont="1" applyFill="1" applyBorder="1" applyAlignment="1">
      <alignment vertical="center" wrapText="1"/>
    </xf>
    <xf numFmtId="186" fontId="10" fillId="0" borderId="2" xfId="0" applyNumberFormat="1" applyFont="1" applyFill="1" applyBorder="1" applyAlignment="1">
      <alignment vertical="center"/>
    </xf>
    <xf numFmtId="186" fontId="10" fillId="0" borderId="1" xfId="0" applyNumberFormat="1" applyFont="1" applyFill="1" applyBorder="1" applyAlignment="1">
      <alignment horizontal="right"/>
    </xf>
    <xf numFmtId="186" fontId="6" fillId="0" borderId="9" xfId="0" applyNumberFormat="1" applyFont="1" applyBorder="1" applyAlignment="1">
      <alignment horizontal="center"/>
    </xf>
    <xf numFmtId="186" fontId="5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2</xdr:row>
      <xdr:rowOff>57150</xdr:rowOff>
    </xdr:from>
    <xdr:to>
      <xdr:col>5</xdr:col>
      <xdr:colOff>485775</xdr:colOff>
      <xdr:row>9</xdr:row>
      <xdr:rowOff>200025</xdr:rowOff>
    </xdr:to>
    <xdr:pic>
      <xdr:nvPicPr>
        <xdr:cNvPr id="1060" name="Рисунок 1" descr="Logo_G1_1Гру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77325" y="381000"/>
          <a:ext cx="1685925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3:N93"/>
  <sheetViews>
    <sheetView tabSelected="1" zoomScale="75" zoomScaleNormal="75" zoomScaleSheetLayoutView="72" zoomScalePageLayoutView="48" workbookViewId="0">
      <selection activeCell="J47" sqref="J47"/>
    </sheetView>
  </sheetViews>
  <sheetFormatPr defaultRowHeight="12.75"/>
  <cols>
    <col min="1" max="1" width="4.7109375" customWidth="1"/>
    <col min="2" max="2" width="103.85546875" customWidth="1"/>
    <col min="3" max="3" width="16.85546875" customWidth="1"/>
    <col min="4" max="4" width="10.85546875" customWidth="1"/>
    <col min="5" max="5" width="17.85546875" customWidth="1"/>
    <col min="6" max="6" width="22.42578125" customWidth="1"/>
    <col min="7" max="7" width="0.5703125" customWidth="1"/>
    <col min="8" max="8" width="9.85546875" bestFit="1" customWidth="1"/>
    <col min="9" max="9" width="10.7109375" customWidth="1"/>
    <col min="10" max="10" width="12.42578125" customWidth="1"/>
    <col min="12" max="12" width="10.28515625" customWidth="1"/>
    <col min="13" max="13" width="15" customWidth="1"/>
  </cols>
  <sheetData>
    <row r="3" spans="1:6" ht="26.25" customHeight="1">
      <c r="A3" s="97" t="s">
        <v>33</v>
      </c>
      <c r="B3" s="98"/>
      <c r="C3" s="98"/>
      <c r="D3" s="98"/>
      <c r="E3" s="98"/>
      <c r="F3" s="98"/>
    </row>
    <row r="5" spans="1:6" s="35" customFormat="1" ht="15.75">
      <c r="A5" s="99" t="s">
        <v>20</v>
      </c>
      <c r="B5" s="99"/>
      <c r="C5" s="99"/>
      <c r="D5" s="99"/>
      <c r="E5" s="99"/>
      <c r="F5" s="99"/>
    </row>
    <row r="6" spans="1:6" s="35" customFormat="1" ht="15.75">
      <c r="A6" s="40"/>
      <c r="B6" s="40"/>
      <c r="C6" s="40"/>
      <c r="D6" s="40"/>
      <c r="E6" s="40"/>
      <c r="F6" s="40"/>
    </row>
    <row r="7" spans="1:6" s="35" customFormat="1" ht="15.75">
      <c r="A7" s="99" t="s">
        <v>74</v>
      </c>
      <c r="B7" s="99"/>
      <c r="C7" s="99"/>
      <c r="D7" s="99"/>
      <c r="E7" s="99"/>
      <c r="F7" s="99"/>
    </row>
    <row r="8" spans="1:6">
      <c r="A8" s="1"/>
      <c r="B8" s="1"/>
      <c r="C8" s="1"/>
      <c r="D8" s="1"/>
      <c r="E8" s="1"/>
      <c r="F8" s="1"/>
    </row>
    <row r="9" spans="1:6" ht="18">
      <c r="A9" s="2"/>
      <c r="B9" s="16" t="s">
        <v>59</v>
      </c>
      <c r="C9" s="105"/>
      <c r="D9" s="105"/>
      <c r="E9" s="105"/>
      <c r="F9" s="105"/>
    </row>
    <row r="10" spans="1:6" ht="18">
      <c r="A10" s="2"/>
      <c r="B10" s="16" t="s">
        <v>62</v>
      </c>
      <c r="C10" s="79"/>
      <c r="D10" s="2"/>
      <c r="E10" s="1"/>
      <c r="F10" s="1"/>
    </row>
    <row r="11" spans="1:6" ht="18">
      <c r="A11" s="2"/>
      <c r="B11" s="16" t="s">
        <v>60</v>
      </c>
      <c r="C11" s="2"/>
      <c r="D11" s="2"/>
    </row>
    <row r="12" spans="1:6" ht="18">
      <c r="A12" s="2"/>
      <c r="B12" s="16" t="s">
        <v>61</v>
      </c>
      <c r="C12" s="79"/>
      <c r="D12" s="2"/>
      <c r="E12" s="1"/>
      <c r="F12" s="1"/>
    </row>
    <row r="13" spans="1:6">
      <c r="A13" s="2"/>
      <c r="B13" s="2"/>
      <c r="C13" s="2"/>
      <c r="D13" s="2"/>
      <c r="E13" s="41"/>
      <c r="F13" s="42"/>
    </row>
    <row r="14" spans="1:6" ht="13.5" thickBot="1">
      <c r="A14" s="1"/>
      <c r="B14" s="1"/>
      <c r="C14" s="1"/>
      <c r="D14" s="1"/>
      <c r="E14" s="1"/>
      <c r="F14" s="1"/>
    </row>
    <row r="15" spans="1:6" s="35" customFormat="1" ht="24" customHeight="1" thickTop="1" thickBot="1">
      <c r="A15" s="34" t="s">
        <v>1</v>
      </c>
      <c r="B15" s="34" t="s">
        <v>15</v>
      </c>
      <c r="C15" s="34" t="s">
        <v>2</v>
      </c>
      <c r="D15" s="34" t="s">
        <v>3</v>
      </c>
      <c r="E15" s="81" t="s">
        <v>4</v>
      </c>
      <c r="F15" s="34" t="s">
        <v>5</v>
      </c>
    </row>
    <row r="16" spans="1:6" s="35" customFormat="1" ht="16.5" thickTop="1">
      <c r="A16" s="36"/>
      <c r="B16" s="33" t="s">
        <v>7</v>
      </c>
      <c r="C16" s="36"/>
      <c r="D16" s="37" t="s">
        <v>23</v>
      </c>
      <c r="E16" s="38" t="s">
        <v>23</v>
      </c>
      <c r="F16" s="39" t="s">
        <v>23</v>
      </c>
    </row>
    <row r="17" spans="1:10" s="31" customFormat="1" ht="18">
      <c r="A17" s="50">
        <v>1</v>
      </c>
      <c r="B17" s="43" t="s">
        <v>63</v>
      </c>
      <c r="C17" s="47" t="s">
        <v>0</v>
      </c>
      <c r="D17" s="48">
        <v>1</v>
      </c>
      <c r="E17" s="91">
        <v>940</v>
      </c>
      <c r="F17" s="92">
        <f t="shared" ref="F17:F39" si="0">E17*D17</f>
        <v>940</v>
      </c>
      <c r="G17" s="30"/>
      <c r="H17" s="30"/>
      <c r="I17" s="30"/>
      <c r="J17" s="30"/>
    </row>
    <row r="18" spans="1:10" s="31" customFormat="1" ht="24" customHeight="1">
      <c r="A18" s="50">
        <v>2</v>
      </c>
      <c r="B18" s="43" t="s">
        <v>64</v>
      </c>
      <c r="C18" s="47" t="s">
        <v>0</v>
      </c>
      <c r="D18" s="47">
        <v>1</v>
      </c>
      <c r="E18" s="91">
        <v>980</v>
      </c>
      <c r="F18" s="92">
        <f t="shared" si="0"/>
        <v>980</v>
      </c>
      <c r="G18" s="30"/>
      <c r="H18" s="30"/>
      <c r="I18" s="30"/>
      <c r="J18" s="30"/>
    </row>
    <row r="19" spans="1:10" s="31" customFormat="1" ht="59.25" hidden="1" customHeight="1">
      <c r="A19" s="32">
        <v>3</v>
      </c>
      <c r="B19" s="43" t="s">
        <v>31</v>
      </c>
      <c r="C19" s="48" t="s">
        <v>0</v>
      </c>
      <c r="D19" s="48"/>
      <c r="E19" s="29">
        <f>15800/8.4</f>
        <v>1880.952380952381</v>
      </c>
      <c r="F19" s="44">
        <f t="shared" si="0"/>
        <v>0</v>
      </c>
      <c r="G19" s="30"/>
      <c r="H19" s="30"/>
      <c r="I19" s="30"/>
      <c r="J19" s="30"/>
    </row>
    <row r="20" spans="1:10" s="31" customFormat="1" ht="45" hidden="1" customHeight="1">
      <c r="A20" s="32">
        <v>3</v>
      </c>
      <c r="B20" s="45" t="s">
        <v>54</v>
      </c>
      <c r="C20" s="47" t="s">
        <v>0</v>
      </c>
      <c r="D20" s="48"/>
      <c r="E20" s="82">
        <v>36</v>
      </c>
      <c r="F20" s="83">
        <f t="shared" si="0"/>
        <v>0</v>
      </c>
    </row>
    <row r="21" spans="1:10" s="31" customFormat="1" ht="22.5" hidden="1" customHeight="1">
      <c r="A21" s="32">
        <v>5</v>
      </c>
      <c r="B21" s="43" t="s">
        <v>32</v>
      </c>
      <c r="C21" s="47" t="s">
        <v>0</v>
      </c>
      <c r="D21" s="47"/>
      <c r="E21" s="29">
        <v>78</v>
      </c>
      <c r="F21" s="44">
        <f t="shared" si="0"/>
        <v>0</v>
      </c>
    </row>
    <row r="22" spans="1:10" s="28" customFormat="1" ht="20.25" hidden="1" customHeight="1">
      <c r="A22" s="50">
        <v>6</v>
      </c>
      <c r="B22" s="46" t="s">
        <v>34</v>
      </c>
      <c r="C22" s="47" t="s">
        <v>0</v>
      </c>
      <c r="D22" s="47"/>
      <c r="E22" s="29">
        <f>3600/8.4</f>
        <v>428.57142857142856</v>
      </c>
      <c r="F22" s="44">
        <f t="shared" si="0"/>
        <v>0</v>
      </c>
    </row>
    <row r="23" spans="1:10" s="28" customFormat="1" ht="20.25" customHeight="1">
      <c r="A23" s="32">
        <v>3</v>
      </c>
      <c r="B23" s="46" t="s">
        <v>51</v>
      </c>
      <c r="C23" s="47" t="s">
        <v>0</v>
      </c>
      <c r="D23" s="47">
        <v>1</v>
      </c>
      <c r="E23" s="91">
        <v>120</v>
      </c>
      <c r="F23" s="92">
        <f t="shared" si="0"/>
        <v>120</v>
      </c>
    </row>
    <row r="24" spans="1:10" s="28" customFormat="1" ht="15.75" customHeight="1">
      <c r="A24" s="50">
        <v>4</v>
      </c>
      <c r="B24" s="46" t="s">
        <v>65</v>
      </c>
      <c r="C24" s="47" t="s">
        <v>0</v>
      </c>
      <c r="D24" s="47">
        <v>10</v>
      </c>
      <c r="E24" s="91">
        <v>47</v>
      </c>
      <c r="F24" s="92">
        <f t="shared" si="0"/>
        <v>470</v>
      </c>
    </row>
    <row r="25" spans="1:10" s="28" customFormat="1" ht="15.75" customHeight="1">
      <c r="A25" s="32">
        <v>5</v>
      </c>
      <c r="B25" s="49" t="s">
        <v>66</v>
      </c>
      <c r="C25" s="47" t="s">
        <v>0</v>
      </c>
      <c r="D25" s="47">
        <v>1</v>
      </c>
      <c r="E25" s="91">
        <v>38</v>
      </c>
      <c r="F25" s="92">
        <f t="shared" si="0"/>
        <v>38</v>
      </c>
    </row>
    <row r="26" spans="1:10" s="28" customFormat="1" ht="18" customHeight="1">
      <c r="A26" s="50">
        <v>6</v>
      </c>
      <c r="B26" s="49" t="s">
        <v>52</v>
      </c>
      <c r="C26" s="47" t="s">
        <v>49</v>
      </c>
      <c r="D26" s="47">
        <v>10</v>
      </c>
      <c r="E26" s="91">
        <v>3.6</v>
      </c>
      <c r="F26" s="92">
        <f t="shared" si="0"/>
        <v>36</v>
      </c>
    </row>
    <row r="27" spans="1:10" s="28" customFormat="1" ht="17.25" customHeight="1">
      <c r="A27" s="32">
        <v>7</v>
      </c>
      <c r="B27" s="46" t="s">
        <v>55</v>
      </c>
      <c r="C27" s="47" t="s">
        <v>0</v>
      </c>
      <c r="D27" s="47">
        <v>4</v>
      </c>
      <c r="E27" s="91">
        <v>5.6</v>
      </c>
      <c r="F27" s="92">
        <f t="shared" si="0"/>
        <v>22.4</v>
      </c>
    </row>
    <row r="28" spans="1:10" s="28" customFormat="1" ht="15.75" customHeight="1">
      <c r="A28" s="50">
        <v>8</v>
      </c>
      <c r="B28" s="46" t="s">
        <v>67</v>
      </c>
      <c r="C28" s="47" t="s">
        <v>49</v>
      </c>
      <c r="D28" s="47">
        <v>1</v>
      </c>
      <c r="E28" s="91">
        <v>114</v>
      </c>
      <c r="F28" s="92">
        <f t="shared" si="0"/>
        <v>114</v>
      </c>
    </row>
    <row r="29" spans="1:10" s="28" customFormat="1" ht="15.75" customHeight="1">
      <c r="A29" s="32">
        <v>9</v>
      </c>
      <c r="B29" s="46" t="s">
        <v>68</v>
      </c>
      <c r="C29" s="47" t="s">
        <v>0</v>
      </c>
      <c r="D29" s="47">
        <v>1</v>
      </c>
      <c r="E29" s="91">
        <v>140</v>
      </c>
      <c r="F29" s="92">
        <f t="shared" si="0"/>
        <v>140</v>
      </c>
    </row>
    <row r="30" spans="1:10" s="28" customFormat="1" ht="15.75" hidden="1" customHeight="1">
      <c r="A30" s="32">
        <v>14</v>
      </c>
      <c r="B30" s="46" t="s">
        <v>37</v>
      </c>
      <c r="C30" s="47" t="s">
        <v>0</v>
      </c>
      <c r="D30" s="47"/>
      <c r="E30" s="29">
        <v>52.3</v>
      </c>
      <c r="F30" s="44">
        <f t="shared" si="0"/>
        <v>0</v>
      </c>
    </row>
    <row r="31" spans="1:10" s="28" customFormat="1" ht="15.75" customHeight="1">
      <c r="A31" s="50">
        <v>10</v>
      </c>
      <c r="B31" s="46" t="s">
        <v>69</v>
      </c>
      <c r="C31" s="47" t="s">
        <v>49</v>
      </c>
      <c r="D31" s="47">
        <v>100</v>
      </c>
      <c r="E31" s="91">
        <v>10.16</v>
      </c>
      <c r="F31" s="92">
        <f t="shared" si="0"/>
        <v>1016</v>
      </c>
    </row>
    <row r="32" spans="1:10" s="28" customFormat="1" ht="17.25" hidden="1" customHeight="1">
      <c r="A32" s="32">
        <v>12</v>
      </c>
      <c r="B32" s="46" t="s">
        <v>39</v>
      </c>
      <c r="C32" s="47" t="s">
        <v>0</v>
      </c>
      <c r="D32" s="47"/>
      <c r="E32" s="29">
        <v>1.89</v>
      </c>
      <c r="F32" s="44">
        <f t="shared" si="0"/>
        <v>0</v>
      </c>
    </row>
    <row r="33" spans="1:10" s="28" customFormat="1" ht="17.25" hidden="1" customHeight="1">
      <c r="A33" s="32">
        <v>13</v>
      </c>
      <c r="B33" s="46" t="s">
        <v>38</v>
      </c>
      <c r="C33" s="47" t="s">
        <v>0</v>
      </c>
      <c r="D33" s="47"/>
      <c r="E33" s="29">
        <v>1.95</v>
      </c>
      <c r="F33" s="44">
        <f t="shared" si="0"/>
        <v>0</v>
      </c>
    </row>
    <row r="34" spans="1:10" s="28" customFormat="1" ht="18" hidden="1" customHeight="1">
      <c r="A34" s="50">
        <v>14</v>
      </c>
      <c r="B34" s="46" t="s">
        <v>35</v>
      </c>
      <c r="C34" s="47" t="s">
        <v>0</v>
      </c>
      <c r="D34" s="47"/>
      <c r="E34" s="29">
        <v>3.85</v>
      </c>
      <c r="F34" s="44">
        <f t="shared" si="0"/>
        <v>0</v>
      </c>
    </row>
    <row r="35" spans="1:10" s="28" customFormat="1" ht="18" hidden="1" customHeight="1">
      <c r="A35" s="32">
        <v>19</v>
      </c>
      <c r="B35" s="46" t="s">
        <v>36</v>
      </c>
      <c r="C35" s="47" t="s">
        <v>0</v>
      </c>
      <c r="D35" s="47"/>
      <c r="E35" s="29">
        <f>110/8.4</f>
        <v>13.095238095238095</v>
      </c>
      <c r="F35" s="44">
        <f t="shared" si="0"/>
        <v>0</v>
      </c>
    </row>
    <row r="36" spans="1:10" s="28" customFormat="1" ht="13.5" hidden="1" customHeight="1">
      <c r="A36" s="32">
        <v>15</v>
      </c>
      <c r="B36" s="60" t="s">
        <v>26</v>
      </c>
      <c r="C36" s="24" t="s">
        <v>49</v>
      </c>
      <c r="D36" s="24"/>
      <c r="E36" s="25">
        <v>0.45</v>
      </c>
      <c r="F36" s="26">
        <f t="shared" si="0"/>
        <v>0</v>
      </c>
    </row>
    <row r="37" spans="1:10" s="28" customFormat="1" ht="17.25" hidden="1" customHeight="1">
      <c r="A37" s="50">
        <v>16</v>
      </c>
      <c r="B37" s="60" t="s">
        <v>25</v>
      </c>
      <c r="C37" s="24" t="s">
        <v>49</v>
      </c>
      <c r="D37" s="24"/>
      <c r="E37" s="25">
        <v>0.34</v>
      </c>
      <c r="F37" s="26">
        <f t="shared" si="0"/>
        <v>0</v>
      </c>
    </row>
    <row r="38" spans="1:10" s="28" customFormat="1" ht="17.25" hidden="1" customHeight="1">
      <c r="A38" s="32">
        <v>17</v>
      </c>
      <c r="B38" s="60" t="s">
        <v>41</v>
      </c>
      <c r="C38" s="24" t="s">
        <v>49</v>
      </c>
      <c r="D38" s="24"/>
      <c r="E38" s="25">
        <v>0.28000000000000003</v>
      </c>
      <c r="F38" s="26">
        <f t="shared" si="0"/>
        <v>0</v>
      </c>
    </row>
    <row r="39" spans="1:10" s="28" customFormat="1" ht="18" hidden="1" customHeight="1">
      <c r="A39" s="32">
        <v>18</v>
      </c>
      <c r="B39" s="60" t="s">
        <v>40</v>
      </c>
      <c r="C39" s="24" t="s">
        <v>49</v>
      </c>
      <c r="D39" s="24"/>
      <c r="E39" s="25">
        <v>0.36</v>
      </c>
      <c r="F39" s="26">
        <f t="shared" si="0"/>
        <v>0</v>
      </c>
      <c r="G39" s="27"/>
      <c r="H39" s="27"/>
      <c r="I39" s="27"/>
      <c r="J39" s="27"/>
    </row>
    <row r="40" spans="1:10" s="28" customFormat="1" ht="15.75" hidden="1" customHeight="1">
      <c r="A40" s="50">
        <v>19</v>
      </c>
      <c r="B40" s="60" t="s">
        <v>27</v>
      </c>
      <c r="C40" s="24" t="s">
        <v>49</v>
      </c>
      <c r="D40" s="24"/>
      <c r="E40" s="25">
        <v>0.6</v>
      </c>
      <c r="F40" s="26">
        <f>E40*D40</f>
        <v>0</v>
      </c>
    </row>
    <row r="41" spans="1:10" s="28" customFormat="1" ht="15" customHeight="1">
      <c r="A41" s="32">
        <v>11</v>
      </c>
      <c r="B41" s="60" t="s">
        <v>27</v>
      </c>
      <c r="C41" s="24" t="s">
        <v>49</v>
      </c>
      <c r="D41" s="24">
        <v>20</v>
      </c>
      <c r="E41" s="93">
        <v>4.8</v>
      </c>
      <c r="F41" s="94">
        <f>E41*D41</f>
        <v>96</v>
      </c>
    </row>
    <row r="42" spans="1:10" s="28" customFormat="1" ht="15.75" customHeight="1" thickBot="1">
      <c r="A42" s="32">
        <v>12</v>
      </c>
      <c r="B42" s="60" t="s">
        <v>70</v>
      </c>
      <c r="C42" s="24" t="s">
        <v>28</v>
      </c>
      <c r="D42" s="24">
        <v>2</v>
      </c>
      <c r="E42" s="93">
        <v>25</v>
      </c>
      <c r="F42" s="94">
        <f>E42*D42</f>
        <v>50</v>
      </c>
    </row>
    <row r="43" spans="1:10" s="28" customFormat="1" ht="15" hidden="1" customHeight="1">
      <c r="A43" s="50"/>
      <c r="B43" s="60" t="s">
        <v>56</v>
      </c>
      <c r="C43" s="24" t="s">
        <v>0</v>
      </c>
      <c r="D43" s="24"/>
      <c r="E43" s="93">
        <v>36</v>
      </c>
      <c r="F43" s="94">
        <f>E43*D43</f>
        <v>0</v>
      </c>
    </row>
    <row r="44" spans="1:10" s="28" customFormat="1" ht="15" hidden="1" customHeight="1" thickBot="1">
      <c r="A44" s="32">
        <v>23</v>
      </c>
      <c r="B44" s="60" t="s">
        <v>24</v>
      </c>
      <c r="C44" s="24" t="s">
        <v>0</v>
      </c>
      <c r="D44" s="24"/>
      <c r="E44" s="25">
        <v>0.04</v>
      </c>
      <c r="F44" s="59">
        <f>E44*D44</f>
        <v>0</v>
      </c>
    </row>
    <row r="45" spans="1:10" ht="18.75" thickBot="1">
      <c r="A45" s="32"/>
      <c r="B45" s="51" t="s">
        <v>8</v>
      </c>
      <c r="C45" s="52"/>
      <c r="D45" s="53" t="s">
        <v>23</v>
      </c>
      <c r="E45" s="95"/>
      <c r="F45" s="96">
        <f>SUM(F17:F44)</f>
        <v>4022.4</v>
      </c>
      <c r="G45" s="3"/>
      <c r="H45" s="3"/>
      <c r="I45" s="3"/>
      <c r="J45" s="3"/>
    </row>
    <row r="46" spans="1:10" ht="18.75" thickBot="1">
      <c r="A46" s="54"/>
      <c r="B46" s="55"/>
      <c r="C46" s="56"/>
      <c r="D46" s="57" t="s">
        <v>23</v>
      </c>
      <c r="E46" s="58"/>
      <c r="F46" s="80">
        <f>F45</f>
        <v>4022.4</v>
      </c>
      <c r="G46" s="3"/>
      <c r="H46" s="3"/>
      <c r="I46" s="3"/>
      <c r="J46" s="3"/>
    </row>
    <row r="47" spans="1:10" ht="18">
      <c r="A47" s="4"/>
      <c r="B47" s="5" t="s">
        <v>22</v>
      </c>
      <c r="C47" s="4"/>
      <c r="D47" s="6" t="s">
        <v>23</v>
      </c>
      <c r="E47" s="9"/>
      <c r="F47" s="72"/>
      <c r="G47" s="3"/>
      <c r="H47" s="3"/>
      <c r="I47" s="3"/>
      <c r="J47" s="3"/>
    </row>
    <row r="48" spans="1:10" ht="18.75">
      <c r="A48" s="32">
        <v>1</v>
      </c>
      <c r="B48" s="61" t="s">
        <v>58</v>
      </c>
      <c r="C48" s="68" t="s">
        <v>29</v>
      </c>
      <c r="D48" s="63">
        <v>100</v>
      </c>
      <c r="E48" s="85">
        <v>3.8</v>
      </c>
      <c r="F48" s="88">
        <f t="shared" ref="F48:F60" si="1">D48*E48</f>
        <v>380</v>
      </c>
      <c r="G48" s="3"/>
      <c r="H48" s="3"/>
      <c r="I48" s="3"/>
      <c r="J48" s="3"/>
    </row>
    <row r="49" spans="1:10" ht="18.75" hidden="1">
      <c r="A49" s="77">
        <v>2</v>
      </c>
      <c r="B49" s="61" t="s">
        <v>30</v>
      </c>
      <c r="C49" s="68" t="s">
        <v>29</v>
      </c>
      <c r="D49" s="63"/>
      <c r="E49" s="64">
        <v>456.72</v>
      </c>
      <c r="F49" s="73">
        <f t="shared" si="1"/>
        <v>0</v>
      </c>
    </row>
    <row r="50" spans="1:10" ht="18.75">
      <c r="A50" s="32">
        <v>2</v>
      </c>
      <c r="B50" s="61" t="s">
        <v>9</v>
      </c>
      <c r="C50" s="68" t="s">
        <v>0</v>
      </c>
      <c r="D50" s="63">
        <v>64</v>
      </c>
      <c r="E50" s="64">
        <v>2.84</v>
      </c>
      <c r="F50" s="73">
        <f t="shared" si="1"/>
        <v>181.76</v>
      </c>
      <c r="G50" s="3"/>
      <c r="H50" s="3"/>
      <c r="I50" s="3"/>
      <c r="J50" s="3"/>
    </row>
    <row r="51" spans="1:10" ht="18.75" hidden="1">
      <c r="A51" s="77">
        <v>3</v>
      </c>
      <c r="B51" s="61" t="s">
        <v>10</v>
      </c>
      <c r="C51" s="68" t="s">
        <v>0</v>
      </c>
      <c r="D51" s="63"/>
      <c r="E51" s="85">
        <v>153.1</v>
      </c>
      <c r="F51" s="88">
        <f t="shared" si="1"/>
        <v>0</v>
      </c>
    </row>
    <row r="52" spans="1:10" ht="18.75" hidden="1">
      <c r="A52" s="32">
        <v>4</v>
      </c>
      <c r="B52" s="61" t="s">
        <v>53</v>
      </c>
      <c r="C52" s="68" t="s">
        <v>0</v>
      </c>
      <c r="D52" s="63"/>
      <c r="E52" s="85">
        <v>320</v>
      </c>
      <c r="F52" s="88">
        <f t="shared" si="1"/>
        <v>0</v>
      </c>
      <c r="G52" s="3"/>
      <c r="H52" s="3"/>
      <c r="I52" s="3"/>
      <c r="J52" s="3"/>
    </row>
    <row r="53" spans="1:10" ht="18.75" hidden="1">
      <c r="A53" s="77">
        <v>5</v>
      </c>
      <c r="B53" s="61" t="s">
        <v>42</v>
      </c>
      <c r="C53" s="68" t="s">
        <v>0</v>
      </c>
      <c r="D53" s="63"/>
      <c r="E53" s="64">
        <v>422.85</v>
      </c>
      <c r="F53" s="73">
        <f t="shared" si="1"/>
        <v>0</v>
      </c>
    </row>
    <row r="54" spans="1:10" ht="18.75" hidden="1">
      <c r="A54" s="32">
        <v>6</v>
      </c>
      <c r="B54" s="61" t="s">
        <v>48</v>
      </c>
      <c r="C54" s="68" t="s">
        <v>0</v>
      </c>
      <c r="D54" s="63"/>
      <c r="E54" s="64">
        <v>2840.85</v>
      </c>
      <c r="F54" s="73">
        <f t="shared" si="1"/>
        <v>0</v>
      </c>
    </row>
    <row r="55" spans="1:10" ht="18.75" hidden="1">
      <c r="A55" s="77">
        <v>8</v>
      </c>
      <c r="B55" s="61" t="s">
        <v>43</v>
      </c>
      <c r="C55" s="68" t="s">
        <v>0</v>
      </c>
      <c r="D55" s="63"/>
      <c r="E55" s="64">
        <v>1669.8</v>
      </c>
      <c r="F55" s="73">
        <f t="shared" si="1"/>
        <v>0</v>
      </c>
    </row>
    <row r="56" spans="1:10" ht="18.75" hidden="1">
      <c r="A56" s="32">
        <v>9</v>
      </c>
      <c r="B56" s="61" t="s">
        <v>44</v>
      </c>
      <c r="C56" s="68" t="s">
        <v>0</v>
      </c>
      <c r="D56" s="63"/>
      <c r="E56" s="64">
        <v>174.65</v>
      </c>
      <c r="F56" s="73">
        <f t="shared" si="1"/>
        <v>0</v>
      </c>
      <c r="G56" s="3"/>
      <c r="H56" s="3"/>
      <c r="I56" s="3"/>
      <c r="J56" s="3"/>
    </row>
    <row r="57" spans="1:10" ht="18.75">
      <c r="A57" s="77">
        <v>3</v>
      </c>
      <c r="B57" s="61" t="s">
        <v>71</v>
      </c>
      <c r="C57" s="68" t="s">
        <v>0</v>
      </c>
      <c r="D57" s="63">
        <v>11</v>
      </c>
      <c r="E57" s="85">
        <v>75</v>
      </c>
      <c r="F57" s="88">
        <f t="shared" si="1"/>
        <v>825</v>
      </c>
    </row>
    <row r="58" spans="1:10" ht="18.75">
      <c r="A58" s="77">
        <v>4</v>
      </c>
      <c r="B58" s="61" t="s">
        <v>57</v>
      </c>
      <c r="C58" s="68" t="s">
        <v>0</v>
      </c>
      <c r="D58" s="63">
        <v>4</v>
      </c>
      <c r="E58" s="85">
        <v>6.4</v>
      </c>
      <c r="F58" s="88">
        <f t="shared" si="1"/>
        <v>25.6</v>
      </c>
    </row>
    <row r="59" spans="1:10" ht="18.75">
      <c r="A59" s="77">
        <v>5</v>
      </c>
      <c r="B59" s="61" t="s">
        <v>72</v>
      </c>
      <c r="C59" s="68" t="s">
        <v>0</v>
      </c>
      <c r="D59" s="63">
        <v>1</v>
      </c>
      <c r="E59" s="85">
        <v>470</v>
      </c>
      <c r="F59" s="88">
        <f t="shared" si="1"/>
        <v>470</v>
      </c>
    </row>
    <row r="60" spans="1:10" ht="18.75" hidden="1">
      <c r="A60" s="32"/>
      <c r="B60" s="61"/>
      <c r="C60" s="68"/>
      <c r="D60" s="63"/>
      <c r="E60" s="64">
        <v>33</v>
      </c>
      <c r="F60" s="73">
        <f t="shared" si="1"/>
        <v>0</v>
      </c>
    </row>
    <row r="61" spans="1:10" ht="18">
      <c r="A61" s="7"/>
      <c r="B61" s="8" t="s">
        <v>11</v>
      </c>
      <c r="C61" s="65"/>
      <c r="D61" s="66" t="s">
        <v>23</v>
      </c>
      <c r="E61" s="86"/>
      <c r="F61" s="89">
        <f>SUM(F48:F60)</f>
        <v>1882.36</v>
      </c>
      <c r="G61" s="3"/>
      <c r="H61" s="3"/>
      <c r="I61" s="3"/>
      <c r="J61" s="3"/>
    </row>
    <row r="62" spans="1:10" ht="18">
      <c r="A62" s="7"/>
      <c r="B62" s="8" t="s">
        <v>13</v>
      </c>
      <c r="C62" s="65"/>
      <c r="D62" s="66" t="s">
        <v>23</v>
      </c>
      <c r="E62" s="86"/>
      <c r="F62" s="89"/>
      <c r="G62" s="3"/>
      <c r="H62" s="3"/>
      <c r="I62" s="3"/>
      <c r="J62" s="3"/>
    </row>
    <row r="63" spans="1:10" ht="16.5" customHeight="1">
      <c r="A63" s="78">
        <v>1</v>
      </c>
      <c r="B63" s="62" t="s">
        <v>45</v>
      </c>
      <c r="C63" s="68" t="s">
        <v>14</v>
      </c>
      <c r="D63" s="68">
        <v>11</v>
      </c>
      <c r="E63" s="69">
        <v>50.35</v>
      </c>
      <c r="F63" s="75">
        <f>D63*E63</f>
        <v>553.85</v>
      </c>
      <c r="G63" s="3"/>
      <c r="H63" s="3"/>
      <c r="I63" s="3"/>
      <c r="J63" s="3"/>
    </row>
    <row r="64" spans="1:10" ht="16.5" hidden="1" customHeight="1">
      <c r="A64" s="78">
        <v>2</v>
      </c>
      <c r="B64" s="61" t="s">
        <v>47</v>
      </c>
      <c r="C64" s="68" t="s">
        <v>0</v>
      </c>
      <c r="D64" s="68"/>
      <c r="E64" s="69">
        <v>980</v>
      </c>
      <c r="F64" s="75">
        <f>D64*E64</f>
        <v>0</v>
      </c>
      <c r="G64" s="3"/>
      <c r="H64" s="3"/>
      <c r="I64" s="3"/>
      <c r="J64" s="3"/>
    </row>
    <row r="65" spans="1:14" ht="18.75" customHeight="1">
      <c r="A65" s="77">
        <v>2</v>
      </c>
      <c r="B65" s="61" t="s">
        <v>46</v>
      </c>
      <c r="C65" s="68" t="s">
        <v>0</v>
      </c>
      <c r="D65" s="68">
        <v>1</v>
      </c>
      <c r="E65" s="87">
        <v>640</v>
      </c>
      <c r="F65" s="90">
        <f>D65*E65</f>
        <v>640</v>
      </c>
    </row>
    <row r="66" spans="1:14" ht="18">
      <c r="A66" s="7"/>
      <c r="B66" s="8" t="s">
        <v>12</v>
      </c>
      <c r="C66" s="65"/>
      <c r="D66" s="66" t="s">
        <v>23</v>
      </c>
      <c r="E66" s="67"/>
      <c r="F66" s="89">
        <f>SUM(F63:F65)</f>
        <v>1193.8499999999999</v>
      </c>
      <c r="G66" s="3"/>
      <c r="H66" s="70"/>
      <c r="I66" s="70"/>
      <c r="J66" s="70"/>
      <c r="K66" s="71"/>
      <c r="L66" s="71"/>
      <c r="M66" s="71"/>
      <c r="N66" s="71"/>
    </row>
    <row r="67" spans="1:14" ht="18">
      <c r="A67" s="7"/>
      <c r="B67" s="8" t="s">
        <v>16</v>
      </c>
      <c r="C67" s="4"/>
      <c r="D67" s="6" t="s">
        <v>23</v>
      </c>
      <c r="E67" s="9"/>
      <c r="F67" s="76"/>
      <c r="G67" s="3"/>
      <c r="H67" s="70"/>
      <c r="I67" s="70"/>
      <c r="J67" s="70"/>
      <c r="K67" s="71"/>
      <c r="L67" s="71"/>
      <c r="M67" s="71"/>
      <c r="N67" s="71"/>
    </row>
    <row r="68" spans="1:14" ht="18">
      <c r="A68" s="7">
        <v>1</v>
      </c>
      <c r="B68" s="61" t="s">
        <v>73</v>
      </c>
      <c r="C68" s="68" t="s">
        <v>0</v>
      </c>
      <c r="D68" s="4">
        <v>1</v>
      </c>
      <c r="E68" s="69">
        <v>4200</v>
      </c>
      <c r="F68" s="75">
        <f>D68*E68</f>
        <v>4200</v>
      </c>
      <c r="G68" s="3"/>
      <c r="H68" s="70"/>
      <c r="I68" s="70"/>
      <c r="J68" s="70"/>
      <c r="K68" s="71"/>
      <c r="L68" s="71"/>
      <c r="M68" s="71"/>
      <c r="N68" s="71"/>
    </row>
    <row r="69" spans="1:14" ht="18">
      <c r="A69" s="7"/>
      <c r="B69" s="8" t="s">
        <v>17</v>
      </c>
      <c r="C69" s="4"/>
      <c r="D69" s="6" t="s">
        <v>23</v>
      </c>
      <c r="E69" s="9"/>
      <c r="F69" s="74">
        <f>F68</f>
        <v>4200</v>
      </c>
      <c r="G69" s="3"/>
      <c r="H69" s="70"/>
      <c r="I69" s="70"/>
      <c r="J69" s="70"/>
      <c r="K69" s="71"/>
      <c r="L69" s="71"/>
      <c r="M69" s="71"/>
      <c r="N69" s="71"/>
    </row>
    <row r="70" spans="1:14" ht="18">
      <c r="A70" s="7"/>
      <c r="B70" s="8" t="s">
        <v>18</v>
      </c>
      <c r="C70" s="4"/>
      <c r="D70" s="6" t="s">
        <v>23</v>
      </c>
      <c r="E70" s="9"/>
      <c r="F70" s="84">
        <f>F46+F61+F66+F69</f>
        <v>11298.61</v>
      </c>
      <c r="G70" s="3"/>
      <c r="H70" s="70"/>
      <c r="I70" s="70"/>
      <c r="J70" s="70"/>
      <c r="K70" s="71"/>
      <c r="L70" s="71"/>
      <c r="M70" s="71"/>
      <c r="N70" s="71"/>
    </row>
    <row r="71" spans="1:14" ht="18">
      <c r="A71" s="7"/>
      <c r="B71" s="8" t="s">
        <v>6</v>
      </c>
      <c r="C71" s="4"/>
      <c r="D71" s="6" t="s">
        <v>23</v>
      </c>
      <c r="E71" s="9"/>
      <c r="F71" s="84">
        <f>F70*0.2</f>
        <v>2259.7220000000002</v>
      </c>
      <c r="G71" s="3"/>
      <c r="H71" s="70"/>
      <c r="I71" s="70"/>
      <c r="J71" s="70"/>
      <c r="K71" s="71"/>
      <c r="L71" s="71"/>
      <c r="M71" s="71"/>
      <c r="N71" s="71"/>
    </row>
    <row r="72" spans="1:14" ht="18">
      <c r="A72" s="7"/>
      <c r="B72" s="8" t="s">
        <v>19</v>
      </c>
      <c r="C72" s="4"/>
      <c r="D72" s="10" t="s">
        <v>23</v>
      </c>
      <c r="E72" s="9"/>
      <c r="F72" s="84">
        <f>SUM(F70:F71)</f>
        <v>13558.332</v>
      </c>
      <c r="G72" s="3"/>
      <c r="H72" s="70"/>
      <c r="I72" s="70"/>
      <c r="J72" s="70"/>
      <c r="K72" s="71"/>
      <c r="L72" s="71"/>
      <c r="M72" s="71"/>
      <c r="N72" s="71"/>
    </row>
    <row r="73" spans="1:14" ht="18">
      <c r="A73" s="11"/>
      <c r="B73" s="12"/>
      <c r="C73" s="11"/>
      <c r="D73" s="13" t="s">
        <v>23</v>
      </c>
      <c r="E73" s="14"/>
      <c r="F73" s="15"/>
      <c r="G73" s="3"/>
      <c r="H73" s="70"/>
      <c r="I73" s="70"/>
      <c r="J73" s="70"/>
      <c r="K73" s="71"/>
      <c r="L73" s="71"/>
      <c r="M73" s="71"/>
      <c r="N73" s="71"/>
    </row>
    <row r="74" spans="1:14" ht="18.75" hidden="1">
      <c r="A74" s="3"/>
      <c r="B74" s="21" t="s">
        <v>21</v>
      </c>
      <c r="C74" s="16"/>
      <c r="D74" s="13"/>
      <c r="E74" s="16"/>
      <c r="F74" s="17"/>
      <c r="G74" s="3"/>
      <c r="H74" s="70"/>
      <c r="I74" s="70"/>
      <c r="J74" s="70"/>
      <c r="K74" s="71"/>
      <c r="L74" s="71"/>
      <c r="M74" s="71"/>
      <c r="N74" s="71"/>
    </row>
    <row r="75" spans="1:14" ht="18" hidden="1">
      <c r="A75" s="3"/>
      <c r="B75" s="16"/>
      <c r="C75" s="3"/>
      <c r="D75" s="13"/>
      <c r="E75" s="18"/>
      <c r="F75" s="3"/>
      <c r="G75" s="3"/>
      <c r="H75" s="71"/>
      <c r="I75" s="70"/>
      <c r="J75" s="70"/>
      <c r="K75" s="71"/>
      <c r="L75" s="71"/>
      <c r="M75" s="71"/>
      <c r="N75" s="71"/>
    </row>
    <row r="76" spans="1:14" ht="18" hidden="1">
      <c r="A76" s="3"/>
      <c r="B76" s="3"/>
      <c r="C76" s="3"/>
      <c r="D76" s="13"/>
      <c r="E76" s="3"/>
      <c r="F76" s="19"/>
      <c r="G76" s="3"/>
      <c r="H76" s="70"/>
      <c r="I76" s="70"/>
      <c r="J76" s="70"/>
      <c r="K76" s="71"/>
      <c r="L76" s="71"/>
      <c r="M76" s="71"/>
      <c r="N76" s="71"/>
    </row>
    <row r="77" spans="1:14" ht="22.5" hidden="1" customHeight="1">
      <c r="A77" s="3"/>
      <c r="B77" s="103" t="s">
        <v>50</v>
      </c>
      <c r="C77" s="103"/>
      <c r="D77" s="103"/>
      <c r="E77" s="103"/>
      <c r="F77" s="20"/>
      <c r="G77" s="3"/>
      <c r="H77" s="70"/>
      <c r="I77" s="70"/>
      <c r="J77" s="70"/>
      <c r="K77" s="71"/>
      <c r="L77" s="71"/>
      <c r="M77" s="71"/>
      <c r="N77" s="71"/>
    </row>
    <row r="78" spans="1:14" ht="18" hidden="1">
      <c r="A78" s="3"/>
      <c r="B78" s="22"/>
      <c r="C78" s="22"/>
      <c r="D78" s="22"/>
      <c r="E78" s="22"/>
      <c r="F78" s="19"/>
      <c r="G78" s="3"/>
      <c r="H78" s="70"/>
      <c r="I78" s="70"/>
      <c r="J78" s="70"/>
      <c r="K78" s="71"/>
      <c r="L78" s="71"/>
      <c r="M78" s="71"/>
      <c r="N78" s="71"/>
    </row>
    <row r="79" spans="1:14" ht="18" hidden="1">
      <c r="A79" s="3"/>
      <c r="B79" s="22"/>
      <c r="C79" s="22"/>
      <c r="D79" s="22"/>
      <c r="E79" s="22"/>
      <c r="F79" s="3"/>
      <c r="G79" s="3"/>
      <c r="H79" s="70"/>
      <c r="I79" s="70"/>
      <c r="J79" s="70"/>
      <c r="K79" s="71"/>
      <c r="L79" s="71"/>
      <c r="M79" s="71"/>
      <c r="N79" s="71"/>
    </row>
    <row r="80" spans="1:14" ht="18" hidden="1">
      <c r="A80" s="3"/>
      <c r="B80" s="16"/>
      <c r="C80" s="3"/>
      <c r="D80" s="13"/>
      <c r="E80" s="3"/>
      <c r="F80" s="3"/>
      <c r="G80" s="3"/>
      <c r="H80" s="70"/>
      <c r="I80" s="70"/>
      <c r="J80" s="70"/>
      <c r="K80" s="71"/>
      <c r="L80" s="71"/>
      <c r="M80" s="71"/>
      <c r="N80" s="71"/>
    </row>
    <row r="81" spans="1:14" ht="18" hidden="1">
      <c r="A81" s="3"/>
      <c r="B81" s="23"/>
      <c r="C81" s="23"/>
      <c r="D81" s="23"/>
      <c r="E81" s="23"/>
      <c r="F81" s="3"/>
      <c r="G81" s="3"/>
      <c r="H81" s="70"/>
      <c r="I81" s="70"/>
      <c r="J81" s="70"/>
      <c r="K81" s="71"/>
      <c r="L81" s="71"/>
      <c r="M81" s="71"/>
      <c r="N81" s="71"/>
    </row>
    <row r="82" spans="1:14" ht="18" hidden="1">
      <c r="A82" s="3"/>
      <c r="B82" s="16"/>
      <c r="C82" s="3"/>
      <c r="D82" s="13"/>
      <c r="E82" s="3"/>
      <c r="F82" s="3"/>
      <c r="G82" s="3"/>
      <c r="H82" s="70"/>
      <c r="I82" s="70"/>
      <c r="J82" s="70"/>
      <c r="K82" s="71"/>
      <c r="L82" s="71"/>
      <c r="M82" s="71"/>
      <c r="N82" s="71"/>
    </row>
    <row r="83" spans="1:14" ht="18" hidden="1">
      <c r="A83" s="3"/>
      <c r="B83" s="16"/>
      <c r="C83" s="16"/>
      <c r="D83" s="13"/>
      <c r="E83" s="3"/>
      <c r="F83" s="3"/>
      <c r="G83" s="3"/>
      <c r="H83" s="70"/>
      <c r="I83" s="70"/>
      <c r="J83" s="70"/>
      <c r="K83" s="71"/>
      <c r="L83" s="71"/>
      <c r="M83" s="71"/>
      <c r="N83" s="71"/>
    </row>
    <row r="84" spans="1:14" ht="18" hidden="1">
      <c r="A84" s="3"/>
      <c r="B84" s="3"/>
      <c r="C84" s="3"/>
      <c r="D84" s="13"/>
      <c r="E84" s="3"/>
      <c r="F84" s="3"/>
      <c r="G84" s="3"/>
      <c r="H84" s="70"/>
      <c r="I84" s="70"/>
      <c r="J84" s="70"/>
      <c r="K84" s="71"/>
      <c r="L84" s="71"/>
      <c r="M84" s="71"/>
      <c r="N84" s="71"/>
    </row>
    <row r="85" spans="1:14" ht="18" hidden="1">
      <c r="A85" s="3"/>
      <c r="B85" s="3"/>
      <c r="C85" s="3"/>
      <c r="D85" s="13"/>
      <c r="E85" s="3"/>
      <c r="F85" s="3"/>
      <c r="G85" s="3"/>
      <c r="H85" s="3"/>
      <c r="I85" s="3"/>
      <c r="J85" s="3"/>
    </row>
    <row r="86" spans="1:14" ht="37.5" hidden="1" customHeight="1">
      <c r="A86" s="104"/>
      <c r="B86" s="104"/>
      <c r="C86" s="104"/>
      <c r="D86" s="104"/>
      <c r="E86" s="104"/>
      <c r="F86" s="104"/>
      <c r="G86" s="104"/>
      <c r="H86" s="104"/>
      <c r="I86" s="104"/>
      <c r="J86" s="104"/>
    </row>
    <row r="87" spans="1:14" ht="18" hidden="1">
      <c r="A87" s="3"/>
      <c r="B87" s="100"/>
      <c r="C87" s="100"/>
      <c r="D87" s="100"/>
      <c r="E87" s="100"/>
      <c r="F87" s="100"/>
      <c r="G87" s="3"/>
      <c r="H87" s="3"/>
      <c r="I87" s="3"/>
      <c r="J87" s="3"/>
    </row>
    <row r="88" spans="1:14" ht="18" hidden="1">
      <c r="A88" s="3"/>
      <c r="B88" s="101"/>
      <c r="C88" s="101"/>
      <c r="D88" s="101"/>
      <c r="E88" s="101"/>
      <c r="F88" s="101"/>
      <c r="G88" s="3"/>
      <c r="H88" s="3"/>
      <c r="I88" s="3"/>
      <c r="J88" s="3"/>
    </row>
    <row r="89" spans="1:14" ht="18" hidden="1">
      <c r="A89" s="3"/>
      <c r="B89" s="101"/>
      <c r="C89" s="102"/>
      <c r="D89" s="102"/>
      <c r="E89" s="102"/>
      <c r="F89" s="102"/>
      <c r="G89" s="3"/>
      <c r="H89" s="3"/>
      <c r="I89" s="3"/>
      <c r="J89" s="3"/>
    </row>
    <row r="90" spans="1:14" ht="62.25" customHeight="1">
      <c r="A90" s="3"/>
      <c r="B90" s="106" t="s">
        <v>75</v>
      </c>
      <c r="C90" s="3"/>
      <c r="D90" s="13" t="s">
        <v>23</v>
      </c>
      <c r="E90" s="3"/>
      <c r="F90" s="107" t="s">
        <v>76</v>
      </c>
      <c r="G90" s="3"/>
      <c r="H90" s="3"/>
      <c r="I90" s="3"/>
      <c r="J90" s="3"/>
    </row>
    <row r="91" spans="1:14" ht="18">
      <c r="A91" s="3"/>
      <c r="B91" s="3"/>
      <c r="C91" s="3"/>
      <c r="D91" s="13" t="s">
        <v>23</v>
      </c>
      <c r="E91" s="3"/>
      <c r="F91" s="3"/>
      <c r="G91" s="3"/>
      <c r="H91" s="3"/>
      <c r="I91" s="3"/>
      <c r="J91" s="3"/>
    </row>
    <row r="92" spans="1:14" ht="18" hidden="1">
      <c r="A92" s="3"/>
      <c r="F92" s="3"/>
      <c r="G92" s="3"/>
      <c r="H92" s="3"/>
      <c r="I92" s="3"/>
      <c r="J92" s="3"/>
    </row>
    <row r="93" spans="1:14" ht="18">
      <c r="A93" s="3"/>
      <c r="B93" s="3"/>
      <c r="C93" s="3"/>
      <c r="D93" s="13" t="s">
        <v>23</v>
      </c>
      <c r="E93" s="3"/>
      <c r="F93" s="3"/>
      <c r="G93" s="3"/>
      <c r="H93" s="3"/>
      <c r="I93" s="3"/>
      <c r="J93" s="3"/>
    </row>
  </sheetData>
  <autoFilter ref="D15:D93">
    <filterColumn colId="0">
      <customFilters and="1">
        <customFilter operator="notEqual" val=" "/>
      </customFilters>
    </filterColumn>
  </autoFilter>
  <mergeCells count="9">
    <mergeCell ref="A3:F3"/>
    <mergeCell ref="A5:F5"/>
    <mergeCell ref="A7:F7"/>
    <mergeCell ref="B87:F87"/>
    <mergeCell ref="B88:F88"/>
    <mergeCell ref="B89:F89"/>
    <mergeCell ref="B77:E77"/>
    <mergeCell ref="A86:J86"/>
    <mergeCell ref="C9:F9"/>
  </mergeCells>
  <phoneticPr fontId="1" type="noConversion"/>
  <pageMargins left="0.23622047244094491" right="0.23622047244094491" top="0.23622047244094491" bottom="0.23622047244094491" header="0.15748031496062992" footer="0.15748031496062992"/>
  <pageSetup paperSize="9" scale="56" orientation="portrait" r:id="rId1"/>
  <headerFooter alignWithMargins="0"/>
  <drawing r:id="rId2"/>
  <legacyDrawing r:id="rId3"/>
  <oleObjects>
    <oleObject progId="Visio.Drawing.11" shapeId="106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k8</dc:creator>
  <cp:lastModifiedBy>Admin</cp:lastModifiedBy>
  <cp:lastPrinted>2013-09-16T12:51:07Z</cp:lastPrinted>
  <dcterms:created xsi:type="dcterms:W3CDTF">2005-07-19T11:28:48Z</dcterms:created>
  <dcterms:modified xsi:type="dcterms:W3CDTF">2013-09-19T13:14:39Z</dcterms:modified>
</cp:coreProperties>
</file>